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DIRF 3ER TRIM 2024\"/>
    </mc:Choice>
  </mc:AlternateContent>
  <xr:revisionPtr revIDLastSave="0" documentId="13_ncr:1_{BB9A20B0-8315-48AB-A4F9-ED39BAC7ABDD}" xr6:coauthVersionLast="47" xr6:coauthVersionMax="47" xr10:uidLastSave="{00000000-0000-0000-0000-000000000000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A3" i="65"/>
  <c r="A1" i="65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<sst xmlns="http://schemas.openxmlformats.org/spreadsheetml/2006/main" count="857" uniqueCount="603">
  <si>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</si>
  <si>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</si>
  <si>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</si>
  <si>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</si>
  <si>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</si>
  <si>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</si>
  <si>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</si>
  <si>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</si>
  <si>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</si>
  <si>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</si>
  <si>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</si>
  <si>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</si>
  <si>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</si>
  <si>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</si>
  <si>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</si>
  <si>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</si>
  <si>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</si>
  <si>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</si>
  <si>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</si>
  <si>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</si>
  <si>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</si>
  <si>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</si>
  <si>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</si>
  <si>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</si>
  <si>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</si>
  <si>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</si>
  <si>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</si>
  <si>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</si>
  <si>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</si>
  <si>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</si>
  <si>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</si>
  <si>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</si>
  <si>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</si>
  <si>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</si>
  <si>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</si>
  <si>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</si>
  <si>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</si>
  <si>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</si>
  <si>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</si>
  <si>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</si>
  <si>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</si>
  <si>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</si>
  <si>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</si>
  <si>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</si>
  <si>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</si>
  <si>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</si>
  <si>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</si>
  <si>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</si>
  <si>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</si>
  <si>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</si>
  <si>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</si>
  <si>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</si>
  <si>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</si>
  <si>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</si>
  <si>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</si>
  <si>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</si>
  <si>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</si>
  <si>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</si>
  <si>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</si>
  <si>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</si>
  <si>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</si>
  <si>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</si>
  <si>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</si>
  <si>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</si>
  <si>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</si>
  <si>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</si>
  <si>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</si>
  <si>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</si>
  <si>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</si>
  <si>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</si>
  <si>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</si>
  <si>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</si>
  <si>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</si>
  <si>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</si>
  <si>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</si>
  <si>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</si>
  <si>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</si>
  <si>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</si>
  <si>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</si>
  <si>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</si>
  <si>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</si>
  <si>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</si>
  <si>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</si>
  <si>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</si>
  <si>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</si>
  <si>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</si>
  <si>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</si>
  <si>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</si>
  <si>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</si>
  <si>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</si>
  <si>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</si>
  <si>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</si>
  <si>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</si>
  <si>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</si>
  <si>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</si>
  <si>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</si>
  <si>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</si>
  <si>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</si>
  <si>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</si>
  <si>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</si>
  <si>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</si>
  <si>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</si>
  <si>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</si>
  <si>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</si>
  <si>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</si>
  <si>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</si>
  <si>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</si>
  <si>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</si>
  <si>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</si>
  <si>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</si>
  <si>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</si>
  <si>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</si>
  <si>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</si>
  <si>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</si>
  <si>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</si>
  <si>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</si>
  <si>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</si>
  <si>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</si>
  <si>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</si>
  <si>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</si>
  <si>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</si>
  <si>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</si>
  <si>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</si>
  <si>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</si>
  <si>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</si>
  <si>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</si>
  <si>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</si>
  <si>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</si>
  <si>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</si>
  <si>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</si>
  <si>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</si>
  <si>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</si>
  <si>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</si>
  <si>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</si>
  <si>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</si>
  <si>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</si>
  <si>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</si>
  <si>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</si>
  <si>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</si>
  <si>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</si>
  <si>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</si>
  <si>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</si>
  <si>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</si>
  <si>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</si>
  <si>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</si>
  <si>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</si>
  <si>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</si>
  <si>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</si>
  <si>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</si>
  <si>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</si>
  <si>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</si>
  <si>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</si>
  <si>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</si>
  <si>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</si>
  <si>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</si>
  <si>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</si>
  <si>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</si>
  <si>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</si>
  <si>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</si>
  <si>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</si>
  <si>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</si>
  <si>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</si>
  <si>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</si>
  <si>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</si>
  <si>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</si>
  <si>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</si>
  <si>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</si>
  <si>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</si>
  <si>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</si>
  <si>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</si>
  <si>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</si>
  <si>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</si>
  <si>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</si>
  <si>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</si>
  <si>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</si>
  <si>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</si>
  <si>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</si>
  <si>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</si>
  <si>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</si>
  <si>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</si>
  <si>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</si>
  <si>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</si>
  <si>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</si>
  <si>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</si>
  <si>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</si>
  <si>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</si>
  <si>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</si>
  <si>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</si>
  <si>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</si>
  <si>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</si>
  <si>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</si>
  <si>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</si>
  <si>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</si>
  <si>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</si>
  <si>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</si>
  <si>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</si>
  <si>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</si>
  <si>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</si>
  <si>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</si>
  <si>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</si>
  <si>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</si>
  <si>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</si>
  <si>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</si>
  <si>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</si>
  <si>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</si>
  <si>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</si>
  <si>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</si>
  <si>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</si>
  <si>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</si>
  <si>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</si>
  <si>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</si>
  <si>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</si>
  <si>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</si>
  <si>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</si>
  <si>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</si>
  <si>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</si>
  <si>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</si>
  <si>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</si>
  <si>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</si>
  <si>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</si>
  <si>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</si>
  <si>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</si>
  <si>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</si>
  <si>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</si>
  <si>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</si>
  <si>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</si>
  <si>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</si>
  <si>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</si>
  <si>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</si>
  <si>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</si>
  <si>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</si>
  <si>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</si>
  <si>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</si>
  <si>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</si>
  <si>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</si>
  <si>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</si>
  <si>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</si>
  <si>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</si>
  <si>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</si>
  <si>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</si>
  <si>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</si>
  <si>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</si>
  <si>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</si>
  <si>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</si>
  <si>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</si>
  <si>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</si>
  <si>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</si>
  <si>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</si>
  <si>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</si>
  <si>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</si>
  <si>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</si>
  <si>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</si>
  <si>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</si>
  <si>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</si>
  <si>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</si>
  <si>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</si>
  <si>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</si>
  <si>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</si>
  <si>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</si>
  <si>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</si>
  <si>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</si>
  <si>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</si>
  <si>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</si>
  <si>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</si>
  <si>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</si>
  <si>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</si>
  <si>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</si>
  <si>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</si>
  <si>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</si>
  <si>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</si>
  <si>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</si>
  <si>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</si>
  <si>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</si>
  <si>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</si>
  <si>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</si>
  <si>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</si>
  <si>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</si>
  <si>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</si>
  <si>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</si>
  <si>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</si>
  <si>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</si>
  <si>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</si>
  <si>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</si>
  <si>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</si>
  <si>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</si>
  <si>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</si>
  <si>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</si>
  <si>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</si>
  <si>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</si>
  <si>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</si>
  <si>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</si>
  <si>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</si>
  <si>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</si>
  <si>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</si>
  <si>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</si>
  <si>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</si>
  <si>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</si>
  <si>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</si>
  <si>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</si>
  <si>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</si>
  <si>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</si>
  <si>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</si>
  <si>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</si>
  <si>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</si>
  <si>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</si>
  <si>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</si>
  <si>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</si>
  <si>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</si>
  <si>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</si>
  <si>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</si>
  <si>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</si>
  <si>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</si>
  <si>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</si>
  <si>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</si>
  <si>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</si>
  <si>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</si>
  <si>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</si>
  <si>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</si>
  <si>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</si>
  <si>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</si>
  <si>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</si>
  <si>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</si>
  <si>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</si>
  <si>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</si>
  <si>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</si>
  <si>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</si>
  <si>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</si>
  <si>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</si>
  <si>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</si>
  <si>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</si>
  <si>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</si>
  <si>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</si>
  <si>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</si>
  <si>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</si>
  <si>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</si>
  <si>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</si>
  <si>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</si>
  <si>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</si>
  <si>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</si>
  <si>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</si>
  <si>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</si>
  <si>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</si>
  <si>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</si>
  <si>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</si>
  <si>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</si>
  <si>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</si>
  <si>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</si>
  <si>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</si>
  <si>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</si>
  <si>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</si>
  <si>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</si>
  <si>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</si>
  <si>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</si>
  <si>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</si>
  <si>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</si>
  <si>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</si>
  <si>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</si>
  <si>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</si>
  <si>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</si>
  <si>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</si>
  <si>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</si>
  <si>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</si>
  <si>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</si>
  <si>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</si>
  <si>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</si>
  <si>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</si>
  <si>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</si>
  <si>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</si>
  <si>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</si>
  <si>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</si>
  <si>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</si>
  <si>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</si>
  <si>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</si>
  <si>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</si>
  <si>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</si>
  <si>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</si>
  <si>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</si>
  <si>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</si>
  <si>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</si>
  <si>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</si>
  <si>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</si>
  <si>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</si>
  <si>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</si>
  <si>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</si>
  <si>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</si>
  <si>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</si>
  <si>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</si>
  <si>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</si>
  <si>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</si>
  <si>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</si>
  <si>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</si>
  <si>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</si>
  <si>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</si>
  <si>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</si>
  <si>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</si>
  <si>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</si>
  <si>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</si>
  <si>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</si>
  <si>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</si>
  <si>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</si>
  <si>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</si>
  <si>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</si>
  <si>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</si>
  <si>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</si>
  <si>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</si>
  <si>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</si>
  <si>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</si>
  <si>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</si>
  <si>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</si>
  <si>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</si>
  <si>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</si>
  <si>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</si>
  <si>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</si>
  <si>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</si>
  <si>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</si>
  <si>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</si>
  <si>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</si>
  <si>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</si>
  <si>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</si>
  <si>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</si>
  <si>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</si>
  <si>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</si>
  <si>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</si>
  <si>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</si>
  <si>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</si>
  <si>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</si>
  <si>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</si>
  <si>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</si>
  <si>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</si>
  <si>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</si>
  <si>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</si>
  <si>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</si>
  <si>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</si>
  <si>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</si>
  <si>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</si>
  <si>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</si>
  <si>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</si>
  <si>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</si>
  <si>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</si>
  <si>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</si>
  <si>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</si>
  <si>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</si>
  <si>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</si>
  <si>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</si>
  <si>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</si>
  <si>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</si>
  <si>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</si>
  <si>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</si>
  <si>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</si>
  <si>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</si>
  <si>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</si>
  <si>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</si>
  <si>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</si>
  <si>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</si>
  <si>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</si>
  <si>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</si>
  <si>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</si>
  <si>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</si>
  <si>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</si>
  <si>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</si>
  <si>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</si>
  <si>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</si>
  <si>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</si>
  <si>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</si>
  <si>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</si>
  <si>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</si>
  <si>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</si>
  <si>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</si>
  <si>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</si>
  <si>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</si>
  <si>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</si>
  <si>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</si>
  <si>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</si>
  <si>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</si>
  <si>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</si>
  <si>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</si>
  <si>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</si>
  <si>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</si>
  <si>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</si>
  <si>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</si>
  <si>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</si>
  <si>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</si>
  <si>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</si>
  <si>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</si>
  <si>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</si>
  <si>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</si>
  <si>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</si>
  <si>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</si>
  <si>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</si>
  <si>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</si>
  <si>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</si>
  <si>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</si>
  <si>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</si>
  <si>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</si>
  <si>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</si>
  <si>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</si>
  <si>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</si>
  <si>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</si>
  <si>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</si>
  <si>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</si>
  <si>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</si>
  <si>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</si>
  <si>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</si>
  <si>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</si>
  <si>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</si>
  <si>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</si>
  <si>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</si>
  <si>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</si>
  <si>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</si>
  <si>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</si>
  <si>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</si>
  <si>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</si>
  <si>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</si>
  <si>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</si>
  <si>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</si>
  <si>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</si>
  <si>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</si>
  <si>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</si>
  <si>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</si>
  <si>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</si>
  <si>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</si>
  <si>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</si>
  <si>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</si>
  <si>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</si>
  <si>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</si>
  <si>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</si>
  <si>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</si>
  <si>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</si>
  <si>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</si>
  <si>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</si>
  <si>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</si>
  <si>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</si>
  <si>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</si>
  <si>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</si>
  <si>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</si>
  <si>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</si>
  <si>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</si>
  <si>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</si>
  <si>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</si>
  <si>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</si>
  <si>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</si>
  <si>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</si>
  <si>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</si>
  <si>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</si>
  <si>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</si>
  <si>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</si>
  <si>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</si>
  <si>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</si>
  <si>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</si>
  <si>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</si>
  <si>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</si>
  <si>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</si>
  <si>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</si>
  <si>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</si>
  <si>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</si>
  <si>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</si>
  <si>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</si>
  <si>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</si>
  <si>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</si>
  <si>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</si>
  <si>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</si>
  <si>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</si>
  <si>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</si>
  <si>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</si>
  <si>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</si>
  <si>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</si>
  <si>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</si>
  <si>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</si>
  <si>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</si>
  <si>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</si>
  <si>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</si>
  <si>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</si>
  <si>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</si>
  <si>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</si>
  <si>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</si>
  <si>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</si>
  <si>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</si>
  <si>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</si>
  <si>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</si>
  <si>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</si>
  <si>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</si>
  <si>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</si>
  <si>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</si>
  <si>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</si>
  <si>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</si>
  <si>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</si>
  <si>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</si>
  <si>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</si>
  <si>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</si>
  <si>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</si>
  <si>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</si>
  <si>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</si>
  <si>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</si>
  <si>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</si>
  <si>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</si>
  <si>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</si>
  <si>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</si>
  <si>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</si>
  <si>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</si>
  <si>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</si>
  <si>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Santiago Maravatío, Gto.</t>
  </si>
  <si>
    <t>Del 1 de Enero al 30 de Septiembre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</si>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</sst>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9" activePane="bottomLeft" state="frozen"/>
      <selection activeCell="A14" sqref="A14:B14"/>
      <selection pane="bottomLeft" activeCell="B36" sqref="B36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1" t="s">
        <v>600</v>
      </c>
      <c r="B1" s="162"/>
      <c r="C1" s="115" t="s">
        <v>494</v>
      </c>
      <c r="D1" s="116">
        <v>2024</v>
      </c>
    </row>
    <row r="2" spans="1:4" ht="16.2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2" customHeight="1" x14ac:dyDescent="0.2">
      <c r="A3" s="165" t="s">
        <v>601</v>
      </c>
      <c r="B3" s="166"/>
      <c r="C3" s="10" t="s">
        <v>496</v>
      </c>
      <c r="D3" s="118">
        <v>3</v>
      </c>
    </row>
    <row r="4" spans="1:4" ht="16.2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5" zoomScaleNormal="100" workbookViewId="0">
      <selection activeCell="B37" sqref="B37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64" t="s">
        <v>600</v>
      </c>
      <c r="B1" s="164"/>
      <c r="C1" s="164"/>
      <c r="D1" s="10" t="s">
        <v>497</v>
      </c>
      <c r="E1" s="19">
        <v>2024</v>
      </c>
    </row>
    <row r="2" spans="1:5" s="11" customFormat="1" ht="18.899999999999999" customHeight="1" x14ac:dyDescent="0.3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899999999999999" customHeight="1" x14ac:dyDescent="0.3">
      <c r="A3" s="164" t="s">
        <v>601</v>
      </c>
      <c r="B3" s="164"/>
      <c r="C3" s="164"/>
      <c r="D3" s="10" t="s">
        <v>499</v>
      </c>
      <c r="E3" s="19">
        <v>3</v>
      </c>
    </row>
    <row r="4" spans="1:5" s="11" customFormat="1" ht="18.899999999999999" customHeight="1" x14ac:dyDescent="0.3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5404847.29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102704.32000000001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0.399999999999999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0.399999999999999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0.399999999999999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1827.82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1827.82</v>
      </c>
      <c r="D37" s="80"/>
      <c r="E37" s="40"/>
    </row>
    <row r="38" spans="1:5" ht="20.399999999999999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0.399999999999999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100876.5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0.399999999999999" x14ac:dyDescent="0.2">
      <c r="A51" s="41">
        <v>4173</v>
      </c>
      <c r="B51" s="43" t="s">
        <v>418</v>
      </c>
      <c r="C51" s="45">
        <v>100876.5</v>
      </c>
      <c r="D51" s="80"/>
      <c r="E51" s="40"/>
    </row>
    <row r="52" spans="1:5" ht="20.399999999999999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0.399999999999999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0.399999999999999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0.399999999999999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0.6" x14ac:dyDescent="0.2">
      <c r="A57" s="120">
        <v>4200</v>
      </c>
      <c r="B57" s="122" t="s">
        <v>424</v>
      </c>
      <c r="C57" s="121">
        <f>+C58+C64</f>
        <v>5302142.97</v>
      </c>
      <c r="D57" s="80"/>
      <c r="E57" s="40"/>
    </row>
    <row r="58" spans="1:5" ht="20.399999999999999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5302142.97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5302142.97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4633341.3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4226461.3</v>
      </c>
      <c r="D95" s="124">
        <f>C95/$C$94</f>
        <v>0.91218432365429247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3331432.7699999996</v>
      </c>
      <c r="D96" s="124">
        <f t="shared" ref="D96:D159" si="0">C96/$C$94</f>
        <v>0.71901303061788258</v>
      </c>
      <c r="E96" s="42"/>
    </row>
    <row r="97" spans="1:5" x14ac:dyDescent="0.2">
      <c r="A97" s="44">
        <v>5111</v>
      </c>
      <c r="B97" s="42" t="s">
        <v>279</v>
      </c>
      <c r="C97" s="45">
        <v>3012259.19</v>
      </c>
      <c r="D97" s="46">
        <f t="shared" si="0"/>
        <v>0.65012676488995103</v>
      </c>
      <c r="E97" s="42"/>
    </row>
    <row r="98" spans="1:5" x14ac:dyDescent="0.2">
      <c r="A98" s="44">
        <v>5112</v>
      </c>
      <c r="B98" s="42" t="s">
        <v>280</v>
      </c>
      <c r="C98" s="45">
        <v>100470</v>
      </c>
      <c r="D98" s="46">
        <f t="shared" si="0"/>
        <v>2.1684135377637734E-2</v>
      </c>
      <c r="E98" s="42"/>
    </row>
    <row r="99" spans="1:5" x14ac:dyDescent="0.2">
      <c r="A99" s="44">
        <v>5113</v>
      </c>
      <c r="B99" s="42" t="s">
        <v>281</v>
      </c>
      <c r="C99" s="45">
        <v>47626.28</v>
      </c>
      <c r="D99" s="46">
        <f t="shared" si="0"/>
        <v>1.0279035563384895E-2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171077.3</v>
      </c>
      <c r="D101" s="46">
        <f t="shared" si="0"/>
        <v>3.6923094786908965E-2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526332.53</v>
      </c>
      <c r="D103" s="124">
        <f t="shared" si="0"/>
        <v>0.11359675359982656</v>
      </c>
      <c r="E103" s="42"/>
    </row>
    <row r="104" spans="1:5" x14ac:dyDescent="0.2">
      <c r="A104" s="44">
        <v>5121</v>
      </c>
      <c r="B104" s="42" t="s">
        <v>286</v>
      </c>
      <c r="C104" s="45">
        <v>178698.32</v>
      </c>
      <c r="D104" s="46">
        <f t="shared" si="0"/>
        <v>3.8567916419194076E-2</v>
      </c>
      <c r="E104" s="42"/>
    </row>
    <row r="105" spans="1:5" x14ac:dyDescent="0.2">
      <c r="A105" s="44">
        <v>5122</v>
      </c>
      <c r="B105" s="42" t="s">
        <v>287</v>
      </c>
      <c r="C105" s="45">
        <v>29751.67</v>
      </c>
      <c r="D105" s="46">
        <f t="shared" si="0"/>
        <v>6.4212127002170119E-3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9708</v>
      </c>
      <c r="D107" s="46">
        <f t="shared" si="0"/>
        <v>2.0952481959401522E-3</v>
      </c>
      <c r="E107" s="42"/>
    </row>
    <row r="108" spans="1:5" x14ac:dyDescent="0.2">
      <c r="A108" s="44">
        <v>5125</v>
      </c>
      <c r="B108" s="42" t="s">
        <v>290</v>
      </c>
      <c r="C108" s="45">
        <v>0</v>
      </c>
      <c r="D108" s="46">
        <f t="shared" si="0"/>
        <v>0</v>
      </c>
      <c r="E108" s="42"/>
    </row>
    <row r="109" spans="1:5" x14ac:dyDescent="0.2">
      <c r="A109" s="44">
        <v>5126</v>
      </c>
      <c r="B109" s="42" t="s">
        <v>291</v>
      </c>
      <c r="C109" s="45">
        <v>271570.14</v>
      </c>
      <c r="D109" s="46">
        <f t="shared" si="0"/>
        <v>5.8612159652473697E-2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36604.400000000001</v>
      </c>
      <c r="D112" s="46">
        <f t="shared" si="0"/>
        <v>7.9002166320016193E-3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368696</v>
      </c>
      <c r="D113" s="124">
        <f t="shared" si="0"/>
        <v>7.9574539436583269E-2</v>
      </c>
      <c r="E113" s="42"/>
    </row>
    <row r="114" spans="1:5" x14ac:dyDescent="0.2">
      <c r="A114" s="44">
        <v>5131</v>
      </c>
      <c r="B114" s="42" t="s">
        <v>296</v>
      </c>
      <c r="C114" s="45">
        <v>24933</v>
      </c>
      <c r="D114" s="46">
        <f t="shared" si="0"/>
        <v>5.3812137689921531E-3</v>
      </c>
      <c r="E114" s="42"/>
    </row>
    <row r="115" spans="1:5" x14ac:dyDescent="0.2">
      <c r="A115" s="44">
        <v>5132</v>
      </c>
      <c r="B115" s="42" t="s">
        <v>297</v>
      </c>
      <c r="C115" s="45">
        <v>15999.99</v>
      </c>
      <c r="D115" s="46">
        <f t="shared" si="0"/>
        <v>3.4532293142316107E-3</v>
      </c>
      <c r="E115" s="42"/>
    </row>
    <row r="116" spans="1:5" x14ac:dyDescent="0.2">
      <c r="A116" s="44">
        <v>5133</v>
      </c>
      <c r="B116" s="42" t="s">
        <v>298</v>
      </c>
      <c r="C116" s="45">
        <v>13749.53</v>
      </c>
      <c r="D116" s="46">
        <f t="shared" si="0"/>
        <v>2.967519358006284E-3</v>
      </c>
      <c r="E116" s="42"/>
    </row>
    <row r="117" spans="1:5" x14ac:dyDescent="0.2">
      <c r="A117" s="44">
        <v>5134</v>
      </c>
      <c r="B117" s="42" t="s">
        <v>299</v>
      </c>
      <c r="C117" s="45">
        <v>14807.34</v>
      </c>
      <c r="D117" s="46">
        <f t="shared" si="0"/>
        <v>3.195823282001695E-3</v>
      </c>
      <c r="E117" s="42"/>
    </row>
    <row r="118" spans="1:5" x14ac:dyDescent="0.2">
      <c r="A118" s="44">
        <v>5135</v>
      </c>
      <c r="B118" s="42" t="s">
        <v>300</v>
      </c>
      <c r="C118" s="45">
        <v>80397.16</v>
      </c>
      <c r="D118" s="46">
        <f t="shared" si="0"/>
        <v>1.7351875200732569E-2</v>
      </c>
      <c r="E118" s="42"/>
    </row>
    <row r="119" spans="1:5" x14ac:dyDescent="0.2">
      <c r="A119" s="44">
        <v>5136</v>
      </c>
      <c r="B119" s="42" t="s">
        <v>301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302</v>
      </c>
      <c r="C120" s="45">
        <v>17062.64</v>
      </c>
      <c r="D120" s="46">
        <f t="shared" si="0"/>
        <v>3.6825778407474537E-3</v>
      </c>
      <c r="E120" s="42"/>
    </row>
    <row r="121" spans="1:5" x14ac:dyDescent="0.2">
      <c r="A121" s="44">
        <v>5138</v>
      </c>
      <c r="B121" s="42" t="s">
        <v>303</v>
      </c>
      <c r="C121" s="45">
        <v>95584.34</v>
      </c>
      <c r="D121" s="46">
        <f t="shared" si="0"/>
        <v>2.0629678197891445E-2</v>
      </c>
      <c r="E121" s="42"/>
    </row>
    <row r="122" spans="1:5" x14ac:dyDescent="0.2">
      <c r="A122" s="44">
        <v>5139</v>
      </c>
      <c r="B122" s="42" t="s">
        <v>304</v>
      </c>
      <c r="C122" s="45">
        <v>106162</v>
      </c>
      <c r="D122" s="46">
        <f t="shared" si="0"/>
        <v>2.2912622473980064E-2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406880</v>
      </c>
      <c r="D123" s="124">
        <f t="shared" si="0"/>
        <v>8.7815676345707583E-2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406880</v>
      </c>
      <c r="D133" s="124">
        <f t="shared" si="0"/>
        <v>8.7815676345707583E-2</v>
      </c>
      <c r="E133" s="42"/>
    </row>
    <row r="134" spans="1:5" x14ac:dyDescent="0.2">
      <c r="A134" s="44">
        <v>5241</v>
      </c>
      <c r="B134" s="42" t="s">
        <v>314</v>
      </c>
      <c r="C134" s="45">
        <v>406880</v>
      </c>
      <c r="D134" s="46">
        <f t="shared" si="0"/>
        <v>8.7815676345707583E-2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28" zoomScale="80" zoomScaleNormal="80" workbookViewId="0">
      <selection activeCell="B37" sqref="B3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2024</v>
      </c>
    </row>
    <row r="2" spans="1:8" s="11" customFormat="1" ht="18.899999999999999" customHeight="1" x14ac:dyDescent="0.3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899999999999999" customHeight="1" x14ac:dyDescent="0.3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3</v>
      </c>
    </row>
    <row r="4" spans="1:8" s="11" customFormat="1" ht="18.899999999999999" customHeight="1" x14ac:dyDescent="0.3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-13023.61</v>
      </c>
      <c r="D15" s="18">
        <v>-12737.85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-500531.54</v>
      </c>
      <c r="D20" s="18">
        <v>-500531.54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15000</v>
      </c>
      <c r="D21" s="18">
        <v>15000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588760.35</v>
      </c>
      <c r="D23" s="18">
        <v>588760.35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1020.8</v>
      </c>
      <c r="D24" s="18">
        <v>1020.8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599126.67000000004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599126.67000000004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1399057.54</v>
      </c>
      <c r="D64" s="18">
        <f t="shared" ref="D64:E64" si="0">SUM(D65:D72)</f>
        <v>0</v>
      </c>
      <c r="E64" s="18">
        <f t="shared" si="0"/>
        <v>938908.07</v>
      </c>
    </row>
    <row r="65" spans="1:9" x14ac:dyDescent="0.2">
      <c r="A65" s="16">
        <v>1241</v>
      </c>
      <c r="B65" s="14" t="s">
        <v>157</v>
      </c>
      <c r="C65" s="18">
        <v>665409.54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0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109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709044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938908.07</v>
      </c>
    </row>
    <row r="70" spans="1:9" x14ac:dyDescent="0.2">
      <c r="A70" s="16">
        <v>1246</v>
      </c>
      <c r="B70" s="14" t="s">
        <v>162</v>
      </c>
      <c r="C70" s="18">
        <v>24495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26050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26050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191422.64999999997</v>
      </c>
      <c r="D110" s="18">
        <f>SUM(D111:D119)</f>
        <v>191422.64999999997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111573.48</v>
      </c>
      <c r="D111" s="18">
        <f>C111</f>
        <v>111573.48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23804.5</v>
      </c>
      <c r="D112" s="18">
        <f t="shared" ref="D112:D119" si="1">C112</f>
        <v>23804.5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-66732.39</v>
      </c>
      <c r="D117" s="18">
        <f t="shared" si="1"/>
        <v>-66732.39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122777.06</v>
      </c>
      <c r="D119" s="18">
        <f t="shared" si="1"/>
        <v>122777.06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4" workbookViewId="0">
      <selection activeCell="B41" sqref="B41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72" t="s">
        <v>600</v>
      </c>
      <c r="B1" s="172"/>
      <c r="C1" s="172"/>
      <c r="D1" s="21" t="s">
        <v>497</v>
      </c>
      <c r="E1" s="22">
        <v>2024</v>
      </c>
    </row>
    <row r="2" spans="1:5" ht="18.899999999999999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899999999999999" customHeight="1" x14ac:dyDescent="0.2">
      <c r="A3" s="172" t="s">
        <v>601</v>
      </c>
      <c r="B3" s="172"/>
      <c r="C3" s="172"/>
      <c r="D3" s="21" t="s">
        <v>499</v>
      </c>
      <c r="E3" s="22">
        <v>3</v>
      </c>
    </row>
    <row r="4" spans="1:5" ht="18.899999999999999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185360.96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728443.24</v>
      </c>
    </row>
    <row r="16" spans="1:5" x14ac:dyDescent="0.2">
      <c r="A16" s="27">
        <v>3220</v>
      </c>
      <c r="B16" s="23" t="s">
        <v>387</v>
      </c>
      <c r="C16" s="28">
        <v>1381801.19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31" zoomScale="130" zoomScaleNormal="130" workbookViewId="0">
      <selection activeCell="B37" sqref="B37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72" t="s">
        <v>600</v>
      </c>
      <c r="B1" s="172"/>
      <c r="C1" s="172"/>
      <c r="D1" s="21" t="s">
        <v>497</v>
      </c>
      <c r="E1" s="22">
        <v>2024</v>
      </c>
    </row>
    <row r="2" spans="1:5" s="29" customFormat="1" ht="18.899999999999999" customHeight="1" x14ac:dyDescent="0.3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899999999999999" customHeight="1" x14ac:dyDescent="0.3">
      <c r="A3" s="172" t="s">
        <v>601</v>
      </c>
      <c r="B3" s="172"/>
      <c r="C3" s="172"/>
      <c r="D3" s="21" t="s">
        <v>499</v>
      </c>
      <c r="E3" s="22">
        <v>3</v>
      </c>
    </row>
    <row r="4" spans="1:5" s="29" customFormat="1" ht="18.899999999999999" customHeight="1" x14ac:dyDescent="0.3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1369810.72</v>
      </c>
      <c r="D10" s="28">
        <v>704107.19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1369810.72</v>
      </c>
      <c r="D16" s="84">
        <f>SUM(D9:D15)</f>
        <v>704107.19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32999.99</v>
      </c>
      <c r="D29" s="84">
        <f>SUM(D30:D37)</f>
        <v>76708</v>
      </c>
    </row>
    <row r="30" spans="1:4" x14ac:dyDescent="0.2">
      <c r="A30" s="27">
        <v>1241</v>
      </c>
      <c r="B30" s="23" t="s">
        <v>157</v>
      </c>
      <c r="C30" s="28">
        <v>32999.99</v>
      </c>
      <c r="D30" s="28">
        <v>76708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32999.99</v>
      </c>
      <c r="D44" s="84">
        <f>D21+D29+D38</f>
        <v>76708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728443.24</v>
      </c>
      <c r="D48" s="84">
        <v>-410514.5</v>
      </c>
      <c r="E48" s="156"/>
    </row>
    <row r="49" spans="1:4" x14ac:dyDescent="0.2">
      <c r="A49" s="27"/>
      <c r="B49" s="85" t="s">
        <v>509</v>
      </c>
      <c r="C49" s="84">
        <f>C54+C66+C94+C97+C50</f>
        <v>0</v>
      </c>
      <c r="D49" s="84">
        <f>D54+D66+D94+D97+D50</f>
        <v>105506.48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0</v>
      </c>
      <c r="D66" s="84">
        <f>D67+D76+D79+D85</f>
        <v>105506.48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105506.48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19970.89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83798.92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1736.67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728443.24</v>
      </c>
      <c r="D145" s="84">
        <f>D48+D49+D103-D109-D112</f>
        <v>-305008.02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4"/>
  <sheetViews>
    <sheetView showGridLines="0" workbookViewId="0">
      <selection activeCell="A16" sqref="A16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17.6640625" style="31" customWidth="1"/>
    <col min="4" max="16384" width="11.44140625" style="31"/>
  </cols>
  <sheetData>
    <row r="1" spans="1:3" s="30" customFormat="1" ht="18" customHeight="1" x14ac:dyDescent="0.3">
      <c r="A1" s="173" t="s">
        <v>600</v>
      </c>
      <c r="B1" s="174"/>
      <c r="C1" s="175"/>
    </row>
    <row r="2" spans="1:3" s="30" customFormat="1" ht="18" customHeight="1" x14ac:dyDescent="0.3">
      <c r="A2" s="176" t="s">
        <v>505</v>
      </c>
      <c r="B2" s="177"/>
      <c r="C2" s="178"/>
    </row>
    <row r="3" spans="1:3" s="30" customFormat="1" ht="18" customHeight="1" x14ac:dyDescent="0.3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2024</v>
      </c>
    </row>
    <row r="6" spans="1:3" x14ac:dyDescent="0.2">
      <c r="A6" s="47" t="s">
        <v>434</v>
      </c>
      <c r="B6" s="47"/>
      <c r="C6" s="92">
        <v>5404847.29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5404847.29</v>
      </c>
    </row>
    <row r="23" spans="1:3" x14ac:dyDescent="0.2">
      <c r="B23" s="31" t="s">
        <v>517</v>
      </c>
    </row>
    <row r="32" spans="1:3" x14ac:dyDescent="0.2">
      <c r="C32" s="31">
        <v>0</v>
      </c>
    </row>
    <row r="33" spans="3:3" x14ac:dyDescent="0.2">
      <c r="C33" s="31">
        <v>0</v>
      </c>
    </row>
    <row r="34" spans="3:3" x14ac:dyDescent="0.2">
      <c r="C34" s="31">
        <v>0</v>
      </c>
    </row>
    <row r="35" spans="3:3" x14ac:dyDescent="0.2">
      <c r="C35" s="31">
        <v>0</v>
      </c>
    </row>
    <row r="36" spans="3:3" x14ac:dyDescent="0.2">
      <c r="C36" s="31">
        <v>0</v>
      </c>
    </row>
    <row r="37" spans="3:3" x14ac:dyDescent="0.2">
      <c r="C37" s="31">
        <v>0</v>
      </c>
    </row>
    <row r="138" spans="3:4" x14ac:dyDescent="0.2">
      <c r="D138" s="31">
        <v>0</v>
      </c>
    </row>
    <row r="139" spans="3:4" x14ac:dyDescent="0.2">
      <c r="C139" s="31">
        <v>0</v>
      </c>
      <c r="D139" s="31">
        <v>0</v>
      </c>
    </row>
    <row r="140" spans="3:4" x14ac:dyDescent="0.2">
      <c r="C140" s="31">
        <v>0</v>
      </c>
      <c r="D140" s="31">
        <v>0</v>
      </c>
    </row>
    <row r="141" spans="3:4" x14ac:dyDescent="0.2">
      <c r="C141" s="31">
        <v>0</v>
      </c>
      <c r="D141" s="31">
        <v>0</v>
      </c>
    </row>
    <row r="142" spans="3:4" x14ac:dyDescent="0.2">
      <c r="C142" s="31">
        <v>0</v>
      </c>
      <c r="D142" s="31">
        <v>0</v>
      </c>
    </row>
    <row r="143" spans="3:4" x14ac:dyDescent="0.2">
      <c r="C143" s="31">
        <v>0</v>
      </c>
      <c r="D143" s="31">
        <v>0</v>
      </c>
    </row>
    <row r="144" spans="3:4" x14ac:dyDescent="0.2">
      <c r="C144" s="31">
        <v>0</v>
      </c>
      <c r="D144" s="31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2"/>
  <sheetViews>
    <sheetView showGridLines="0" topLeftCell="A4" workbookViewId="0">
      <selection activeCell="B37" sqref="B37"/>
    </sheetView>
  </sheetViews>
  <sheetFormatPr baseColWidth="10" defaultColWidth="11.44140625" defaultRowHeight="10.199999999999999" x14ac:dyDescent="0.2"/>
  <cols>
    <col min="1" max="1" width="3.6640625" style="31" customWidth="1"/>
    <col min="2" max="2" width="62.109375" style="31" customWidth="1"/>
    <col min="3" max="3" width="17.6640625" style="31" customWidth="1"/>
    <col min="4" max="16384" width="11.44140625" style="31"/>
  </cols>
  <sheetData>
    <row r="1" spans="1:8" s="33" customFormat="1" ht="18.899999999999999" customHeight="1" x14ac:dyDescent="0.3">
      <c r="A1" s="184" t="s">
        <v>600</v>
      </c>
      <c r="B1" s="185"/>
      <c r="C1" s="186"/>
      <c r="H1" s="33">
        <v>2024</v>
      </c>
    </row>
    <row r="2" spans="1:8" s="33" customFormat="1" ht="18.899999999999999" customHeight="1" x14ac:dyDescent="0.3">
      <c r="A2" s="187" t="s">
        <v>507</v>
      </c>
      <c r="B2" s="188"/>
      <c r="C2" s="189"/>
    </row>
    <row r="3" spans="1:8" s="33" customFormat="1" ht="18.899999999999999" customHeight="1" x14ac:dyDescent="0.3">
      <c r="A3" s="187" t="s">
        <v>601</v>
      </c>
      <c r="B3" s="188"/>
      <c r="C3" s="189"/>
      <c r="H3" s="33">
        <v>3</v>
      </c>
    </row>
    <row r="4" spans="1:8" x14ac:dyDescent="0.2">
      <c r="A4" s="179" t="s">
        <v>506</v>
      </c>
      <c r="B4" s="180"/>
      <c r="C4" s="181"/>
    </row>
    <row r="5" spans="1:8" ht="22.2" customHeight="1" x14ac:dyDescent="0.2">
      <c r="A5" s="190" t="s">
        <v>405</v>
      </c>
      <c r="B5" s="191"/>
      <c r="C5" s="147">
        <v>2024</v>
      </c>
    </row>
    <row r="6" spans="1:8" x14ac:dyDescent="0.2">
      <c r="A6" s="72" t="s">
        <v>447</v>
      </c>
      <c r="B6" s="47"/>
      <c r="C6" s="96">
        <v>4709404.04</v>
      </c>
    </row>
    <row r="7" spans="1:8" x14ac:dyDescent="0.2">
      <c r="A7" s="66"/>
      <c r="B7" s="49"/>
      <c r="C7" s="67"/>
    </row>
    <row r="8" spans="1:8" x14ac:dyDescent="0.2">
      <c r="A8" s="57" t="s">
        <v>448</v>
      </c>
      <c r="B8" s="68"/>
      <c r="C8" s="93">
        <f>SUM(C9:C29)</f>
        <v>0</v>
      </c>
    </row>
    <row r="9" spans="1:8" x14ac:dyDescent="0.2">
      <c r="A9" s="82">
        <v>2.1</v>
      </c>
      <c r="B9" s="73" t="s">
        <v>288</v>
      </c>
      <c r="C9" s="97">
        <v>0</v>
      </c>
    </row>
    <row r="10" spans="1:8" x14ac:dyDescent="0.2">
      <c r="A10" s="82">
        <v>2.2000000000000002</v>
      </c>
      <c r="B10" s="73" t="s">
        <v>285</v>
      </c>
      <c r="C10" s="97">
        <v>0</v>
      </c>
      <c r="D10" s="31">
        <v>0</v>
      </c>
      <c r="E10" s="31">
        <v>0</v>
      </c>
    </row>
    <row r="11" spans="1:8" x14ac:dyDescent="0.2">
      <c r="A11" s="78">
        <v>2.2999999999999998</v>
      </c>
      <c r="B11" s="65" t="s">
        <v>157</v>
      </c>
      <c r="C11" s="97">
        <v>0</v>
      </c>
      <c r="D11" s="31">
        <v>0</v>
      </c>
    </row>
    <row r="12" spans="1:8" x14ac:dyDescent="0.2">
      <c r="A12" s="78">
        <v>2.4</v>
      </c>
      <c r="B12" s="65" t="s">
        <v>158</v>
      </c>
      <c r="C12" s="97">
        <v>0</v>
      </c>
    </row>
    <row r="13" spans="1:8" x14ac:dyDescent="0.2">
      <c r="A13" s="78">
        <v>2.5</v>
      </c>
      <c r="B13" s="65" t="s">
        <v>159</v>
      </c>
      <c r="C13" s="97">
        <v>0</v>
      </c>
    </row>
    <row r="14" spans="1:8" x14ac:dyDescent="0.2">
      <c r="A14" s="78">
        <v>2.6</v>
      </c>
      <c r="B14" s="65" t="s">
        <v>160</v>
      </c>
      <c r="C14" s="97">
        <v>0</v>
      </c>
    </row>
    <row r="15" spans="1:8" x14ac:dyDescent="0.2">
      <c r="A15" s="78">
        <v>2.7</v>
      </c>
      <c r="B15" s="65" t="s">
        <v>161</v>
      </c>
      <c r="C15" s="97">
        <v>0</v>
      </c>
    </row>
    <row r="16" spans="1:8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0</v>
      </c>
    </row>
    <row r="32" spans="1:3" x14ac:dyDescent="0.2">
      <c r="A32" s="78" t="s">
        <v>469</v>
      </c>
      <c r="B32" s="65" t="s">
        <v>357</v>
      </c>
      <c r="C32" s="97">
        <v>0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4709404.04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10" workbookViewId="0">
      <selection activeCell="B23" sqref="B23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72" t="str">
        <f>'Notas a los Edos Financieros'!A1</f>
        <v>Sistema para el Desarrollo Integral de la Familia del Municipio de Santiago Maravatío, Gto.</v>
      </c>
      <c r="B1" s="193"/>
      <c r="C1" s="193"/>
      <c r="D1" s="193"/>
      <c r="E1" s="193"/>
      <c r="F1" s="193"/>
      <c r="G1" s="21" t="s">
        <v>497</v>
      </c>
      <c r="H1" s="22">
        <v>2024</v>
      </c>
    </row>
    <row r="2" spans="1:10" ht="18.899999999999999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899999999999999" customHeight="1" x14ac:dyDescent="0.2">
      <c r="A3" s="194" t="str">
        <f>'Notas a los Edos Financieros'!A3</f>
        <v>Del 1 de Enero al 30 de Septiembre de 2024</v>
      </c>
      <c r="B3" s="195"/>
      <c r="C3" s="195"/>
      <c r="D3" s="195"/>
      <c r="E3" s="195"/>
      <c r="F3" s="195"/>
      <c r="G3" s="21" t="s">
        <v>499</v>
      </c>
      <c r="H3" s="22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7003524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-2080676.71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482000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-5404847.29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-7003524</v>
      </c>
    </row>
    <row r="51" spans="1:3" x14ac:dyDescent="0.2">
      <c r="A51" s="23">
        <v>8220</v>
      </c>
      <c r="B51" s="112" t="s">
        <v>46</v>
      </c>
      <c r="C51" s="114">
        <v>1477620.67</v>
      </c>
    </row>
    <row r="52" spans="1:3" x14ac:dyDescent="0.2">
      <c r="A52" s="23">
        <v>8230</v>
      </c>
      <c r="B52" s="112" t="s">
        <v>599</v>
      </c>
      <c r="C52" s="114">
        <v>-482000</v>
      </c>
    </row>
    <row r="53" spans="1:3" x14ac:dyDescent="0.2">
      <c r="A53" s="23">
        <v>8240</v>
      </c>
      <c r="B53" s="112" t="s">
        <v>45</v>
      </c>
      <c r="C53" s="114">
        <v>1298499.29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4709404.04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2024-10-08T21:59:18Z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